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FRANCISCO TRANSPARENCIA\"/>
    </mc:Choice>
  </mc:AlternateContent>
  <xr:revisionPtr revIDLastSave="0" documentId="8_{0C503A94-CDA4-41B5-AD1D-0EF0850E1B35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nero feb2022" sheetId="50" r:id="rId1"/>
    <sheet name="Hoja1" sheetId="51" r:id="rId2"/>
  </sheets>
  <definedNames>
    <definedName name="_xlnm.Print_Area" localSheetId="0">'enero feb2022'!$A$1:$M$49</definedName>
    <definedName name="_xlnm.Print_Titles" localSheetId="0">'enero feb2022'!$1:$12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0" i="50" l="1"/>
  <c r="M31" i="50" s="1"/>
  <c r="M32" i="50" s="1"/>
  <c r="M33" i="50" s="1"/>
  <c r="M34" i="50" s="1"/>
  <c r="M35" i="50" s="1"/>
  <c r="M36" i="50" s="1"/>
  <c r="M37" i="50" s="1"/>
  <c r="M38" i="50" s="1"/>
  <c r="M39" i="50" s="1"/>
  <c r="M40" i="50" s="1"/>
  <c r="M41" i="50" s="1"/>
  <c r="M42" i="50" s="1"/>
  <c r="M43" i="50" s="1"/>
  <c r="K44" i="50"/>
  <c r="M44" i="50" s="1"/>
  <c r="H44" i="50"/>
  <c r="M16" i="50"/>
  <c r="D38" i="51"/>
  <c r="J22" i="51"/>
  <c r="D37" i="51" s="1"/>
  <c r="D36" i="51"/>
  <c r="D35" i="51"/>
  <c r="D34" i="51"/>
  <c r="D33" i="51"/>
  <c r="D32" i="51"/>
  <c r="D31" i="51"/>
  <c r="D30" i="51"/>
  <c r="D29" i="51"/>
  <c r="D28" i="51"/>
  <c r="D27" i="51"/>
  <c r="M47" i="50" l="1"/>
  <c r="D8" i="51" l="1"/>
  <c r="M13" i="50" l="1"/>
  <c r="I44" i="50" l="1"/>
  <c r="J44" i="50" l="1"/>
  <c r="M14" i="50" l="1"/>
  <c r="M15" i="50" l="1"/>
  <c r="M17" i="50" l="1"/>
  <c r="M18" i="50" s="1"/>
  <c r="M19" i="50" s="1"/>
  <c r="M20" i="50" s="1"/>
  <c r="M21" i="50" s="1"/>
  <c r="M22" i="50" s="1"/>
  <c r="M23" i="50" s="1"/>
  <c r="M24" i="50" s="1"/>
  <c r="M25" i="50" s="1"/>
  <c r="M26" i="50" s="1"/>
  <c r="M27" i="50" s="1"/>
  <c r="M28" i="50" s="1"/>
  <c r="M29" i="50" s="1"/>
</calcChain>
</file>

<file path=xl/sharedStrings.xml><?xml version="1.0" encoding="utf-8"?>
<sst xmlns="http://schemas.openxmlformats.org/spreadsheetml/2006/main" count="159" uniqueCount="100">
  <si>
    <t>Fecha</t>
  </si>
  <si>
    <t>No. Ck/Transf.</t>
  </si>
  <si>
    <t>Descripcion</t>
  </si>
  <si>
    <t>MINISTERIO DE LA MUJER</t>
  </si>
  <si>
    <t>organismo financiador</t>
  </si>
  <si>
    <t xml:space="preserve">Agencia Española de Cooperación Internacional para el Desarrollo </t>
  </si>
  <si>
    <t>REVISADO POR:</t>
  </si>
  <si>
    <t>240-015284-0</t>
  </si>
  <si>
    <r>
      <rPr>
        <b/>
        <sz val="11"/>
        <color theme="1"/>
        <rFont val="Calibri"/>
        <family val="2"/>
        <scheme val="minor"/>
      </rPr>
      <t>Gasto</t>
    </r>
    <r>
      <rPr>
        <sz val="11"/>
        <color theme="1"/>
        <rFont val="Calibri"/>
        <family val="2"/>
        <scheme val="minor"/>
      </rPr>
      <t>s en monedas   RD$</t>
    </r>
  </si>
  <si>
    <t>No. Cuentas Bancarias</t>
  </si>
  <si>
    <t>Imputacion del          Gatos (Objetal)</t>
  </si>
  <si>
    <t xml:space="preserve">Gastos en Monedas Extranjera           </t>
  </si>
  <si>
    <t>Tasa cambiaria</t>
  </si>
  <si>
    <t>RELACION INGRESOS Y EGRESOS</t>
  </si>
  <si>
    <t>Balance        Ingresos En Monedas Extranjera</t>
  </si>
  <si>
    <t>240-012102-2</t>
  </si>
  <si>
    <t>AUTORIZADO POR:</t>
  </si>
  <si>
    <t>PREPARADO POR :</t>
  </si>
  <si>
    <t>IVELISSE VARGAS S.</t>
  </si>
  <si>
    <t>RAISA ROBLES N.</t>
  </si>
  <si>
    <t>FELIX de JESUS RAMIREZ</t>
  </si>
  <si>
    <t>Transferencia</t>
  </si>
  <si>
    <t>colectora Rep.Dom</t>
  </si>
  <si>
    <t>US$54.08</t>
  </si>
  <si>
    <t>BANCO CENTROAMERICANO DE INTEGRACION ECONOMICA</t>
  </si>
  <si>
    <t>N/A</t>
  </si>
  <si>
    <t>KOREA</t>
  </si>
  <si>
    <t>Korea</t>
  </si>
  <si>
    <t>TRANSFERENCIA KOREA , d/f 17/11/2022</t>
  </si>
  <si>
    <t>2.2.8.2.01</t>
  </si>
  <si>
    <t xml:space="preserve">APORTE KOREA </t>
  </si>
  <si>
    <t>PAGO NCF: B1500000336, POR IMPRESION DE MANUALES DE MULTIPLICADORES/AS E INSTRUCTORES DEL 1ER. Y 2DO. CICLO DEL PROYECTO PREVENCION DE EMBARAZOS EN ADOLESCENTES Y FORTALECIMIENTO DE LA SALUD INTEGRAL DE ADOLESCENTES EN REPUBLICA DOMINICANA (FASE III).</t>
  </si>
  <si>
    <t>2.2.3.1</t>
  </si>
  <si>
    <r>
      <t xml:space="preserve">Del </t>
    </r>
    <r>
      <rPr>
        <b/>
        <u/>
        <sz val="11"/>
        <color theme="1"/>
        <rFont val="Calibri"/>
        <family val="2"/>
        <scheme val="minor"/>
      </rPr>
      <t xml:space="preserve"> 31 DE ENERO 2022  al 28 de FEBRERO  del 2023</t>
    </r>
  </si>
  <si>
    <t>Bce al 31/01/2023</t>
  </si>
  <si>
    <t xml:space="preserve"> 3er Aporte , Para selección de Centros Educativos , para la formación de Jovenes multipicadores 2022</t>
  </si>
  <si>
    <t>4to Aporte , Para selección de Centros Educativos , para la formación de Jovenes multipicadores 2023</t>
  </si>
  <si>
    <t>cargos bancarios corresp. Al mes FEBRERO 2023</t>
  </si>
  <si>
    <t>CK.1750</t>
  </si>
  <si>
    <t>CK.1751</t>
  </si>
  <si>
    <t>CK.1752</t>
  </si>
  <si>
    <t>CK.1753</t>
  </si>
  <si>
    <t>2.2.8.8.01</t>
  </si>
  <si>
    <t xml:space="preserve">PAGO DIFERENCIA FACTS. TSS NOMINAS RETROACTIVAS </t>
  </si>
  <si>
    <t>PAGO ADICIONAL REGISTRO DE DIANA PEREZ Y ANA SANCHEZ, ENERO 2023</t>
  </si>
  <si>
    <t>CHICO AUTO PAINT, EIRL</t>
  </si>
  <si>
    <t>NULO</t>
  </si>
  <si>
    <t>COLECTOR DE IMPUESTOS INTERNOS</t>
  </si>
  <si>
    <t>PAGO ADICIONAL REGISTRO DIANA PEREZ, YANELIS POLANCO Y ANA SANCHEZ, NOV. Y DIC. 2022</t>
  </si>
  <si>
    <t>PAGO ADICIONAL POR RECARGOS REGISTRO ADICIONAL DIANA PEREZ, YANELIS POLANCO Y ANA SANCHEZ, NOV. Y DIC. 2022</t>
  </si>
  <si>
    <t>PAGO NOMINAS RETROACTIVAS, NOV. 2022</t>
  </si>
  <si>
    <t>(TSS)</t>
  </si>
  <si>
    <t>PAGO ADICIONAL REGISTRO DIANA PEREZ, FEB. 2023</t>
  </si>
  <si>
    <t>PAGO RETENCIONES IMPUESTOS DEL 5% A SUPLIDORES DEL ESTADO, CORRESPONDIENTE AL MES DE DICIEMBRE2022.</t>
  </si>
  <si>
    <t>PAGO NCF: B1500001722, POR DEDUCIBLE DEL RECLAMO-395385, CORRESPONDIENTE A LA CAMIONETA CHEVROLET, COLORADO, 2019, PLACA EL09073, ASIGNADA AL DEPARTAMENTO DE PREVENCION A LA VIOLENCIA CONTRA LA MUJER E INTRAFAMILIAR.</t>
  </si>
  <si>
    <t>PAGO NOMINAS RETROACTIVAS DEL MES DE NOVIEMBRE 2022. PAGO POR TRNSFERENCIA</t>
  </si>
  <si>
    <t>PAGO ADICIONAL POR REGISTRO DE LA SRA. DIANA MICHELLE PEREZ FLAQUER, CORRESPONDIENTE A FEBRERO 2023.  PAGO POR TRANSFERENCIA.</t>
  </si>
  <si>
    <t>PAGO NCF: B1500001682, POR DEDUCIBLE DEL RECLAMO-382135, CORRESPONDIENTE A LA JEEPETA KIA, SORENTO, 2018, PLACA EG02637, ASIGNADA A LA VICEMINISTRA TECNICA DE PLANIFICACION Y DESARROLLO.</t>
  </si>
  <si>
    <t>PAGO NCF: B1500001724, POR DEDUCIBLE DEL RECLAMO-414868, CORRESPONDIENTE AL MINIBUS HYUNDAI, H-1, AÑO 2019, PLACA EI01242, ASIGNADA A LA DIVISION DE TRANSPORTACION.</t>
  </si>
  <si>
    <t>PAGO NCF: B1500001746, POR DEDUCIBLE DEL RECLAMO-419664, CORRESPONDIENTE A LA CAMIONETA FORD, RANGER, 2011, PLACA EL03337, ASIGNADA AL DIRECTOR JURIDICO DE ESTE MINISTERIO.</t>
  </si>
  <si>
    <t>PAGO NCF: B1500001747, POR DEDUCIBLE DEL RECLAMO-419667, CORRESPONDIENTE A CAMIONETA CHEVROLET, COLORADO, 2019, PLACA EL09074, ASIGNADA A LA OPM DE SAN PEDRO DE MACORIS.</t>
  </si>
  <si>
    <t>PAGO NCF: B1500001748, POR DEDUCIBLE DEL RECLAMO-409354, CORRESPONDIENTE A CAMIONETA FORD, RANGER, 2011, PLACA EL03338, ASIGNADA A LA DIVISION DE TRANSPORTACION.</t>
  </si>
  <si>
    <t xml:space="preserve">PAGO DIFERENCIA FACTURAS TSS DE NOMINAS RETROACTIVAS DE LA SRA. YUBERKA GOMEZ, CORRESPONDIENTE AL PERIODO DE ABRIL 2021 HASTA MAYO 2022. </t>
  </si>
  <si>
    <t>Pago adICIONAL POR REGISTRO DE LA SRA. DIANA MICHELLE PEREZ FLAQUER, CORRESPONDIENTE A noviembre y diciembre  2023.  PAGO POR TRANSFERENCIA.</t>
  </si>
  <si>
    <t>REF.70045964</t>
  </si>
  <si>
    <t>REF.70043038</t>
  </si>
  <si>
    <t>REF.70046519</t>
  </si>
  <si>
    <t>REF.70041893</t>
  </si>
  <si>
    <t>REF.70049213</t>
  </si>
  <si>
    <t>REF.70045089</t>
  </si>
  <si>
    <r>
      <t xml:space="preserve">“Donacion Cooperacion Española ;  para la </t>
    </r>
    <r>
      <rPr>
        <b/>
        <i/>
        <sz val="10"/>
        <color indexed="8"/>
        <rFont val="Abadi"/>
        <family val="2"/>
      </rPr>
      <t xml:space="preserve">Mejora de la Calidad de los Servicios dirigidos a la Atención y Protección Eficaz a Víctimas de Violencia de Género en  República </t>
    </r>
  </si>
  <si>
    <r>
      <t xml:space="preserve">Pago </t>
    </r>
    <r>
      <rPr>
        <b/>
        <sz val="10"/>
        <color theme="1"/>
        <rFont val="Abadi"/>
        <family val="2"/>
      </rPr>
      <t>Al Colector de impuestos Internos</t>
    </r>
    <r>
      <rPr>
        <sz val="10"/>
        <color theme="1"/>
        <rFont val="Abadi"/>
        <family val="2"/>
      </rPr>
      <t xml:space="preserve">  retenciones impuestos del 5% y 10% a suplidores del estado, correspondiente a los meses de octubre/ diciembre 20222 y enero 2023</t>
    </r>
  </si>
  <si>
    <r>
      <t xml:space="preserve">Pago </t>
    </r>
    <r>
      <rPr>
        <b/>
        <sz val="10"/>
        <color theme="1"/>
        <rFont val="Abadi"/>
        <family val="2"/>
      </rPr>
      <t>Al Colector de Impuestos Internos</t>
    </r>
    <r>
      <rPr>
        <sz val="10"/>
        <color theme="1"/>
        <rFont val="Abadi"/>
        <family val="2"/>
      </rPr>
      <t xml:space="preserve"> retenciones 30%   y 100% del itbis facturado a suplidores del estado, correspondiente a los  meses noviembre; diciembre 2022   y enero 2023.</t>
    </r>
  </si>
  <si>
    <r>
      <t xml:space="preserve">Pago </t>
    </r>
    <r>
      <rPr>
        <b/>
        <sz val="10"/>
        <color theme="1"/>
        <rFont val="Abadi"/>
        <family val="2"/>
      </rPr>
      <t xml:space="preserve">A Sra. Walquria  Gomez Lopez ; </t>
    </r>
    <r>
      <rPr>
        <sz val="10"/>
        <color theme="1"/>
        <rFont val="Abadi"/>
        <family val="2"/>
      </rPr>
      <t xml:space="preserve"> viaticos para impartir taller correspondiente al programa de multiplicadores seccion II y III al tercer grupo de multiplicadores/as del Politecnico San Pablo y Liceo Faustina Ogando Piña, efectuado el 03 de febrero 2023.</t>
    </r>
  </si>
  <si>
    <r>
      <t>Pago A</t>
    </r>
    <r>
      <rPr>
        <b/>
        <sz val="10"/>
        <color theme="1"/>
        <rFont val="Abadi"/>
        <family val="2"/>
      </rPr>
      <t xml:space="preserve"> Sra. Edith Walquendry   Ciprián Beltré </t>
    </r>
    <r>
      <rPr>
        <sz val="10"/>
        <color theme="1"/>
        <rFont val="Abadi"/>
        <family val="2"/>
      </rPr>
      <t xml:space="preserve"> </t>
    </r>
    <r>
      <rPr>
        <b/>
        <sz val="10"/>
        <color theme="1"/>
        <rFont val="Abadi"/>
        <family val="2"/>
      </rPr>
      <t>Gomez Lopez</t>
    </r>
    <r>
      <rPr>
        <sz val="10"/>
        <color theme="1"/>
        <rFont val="Abadi"/>
        <family val="2"/>
      </rPr>
      <t xml:space="preserve"> ;  viaticos para impartir taller correspondiente al programa de multiplicadores seccion II y III al tercer grupo de multiplicadores/as del Politecnico San Pablo y Liceo Faustina Ogando Piña, efectuado el 03 de febrero 2023.</t>
    </r>
  </si>
  <si>
    <t xml:space="preserve">Pago diferencia facturas tss de nominas retroactivas de la sra. yuberka gomez, correspondiente al periodo de abril 2021 hasta mayo 2022. </t>
  </si>
  <si>
    <t>Pago adicional registro de diana perez y ana sanchez, enero 2023</t>
  </si>
  <si>
    <r>
      <rPr>
        <b/>
        <sz val="10"/>
        <rFont val="Abadi"/>
        <family val="2"/>
      </rPr>
      <t>Pago NCF: B1500001682</t>
    </r>
    <r>
      <rPr>
        <sz val="10"/>
        <rFont val="Abadi"/>
        <family val="2"/>
      </rPr>
      <t>, por deducible del reclamo-382135, correspondiente a la jeepeta kia, sorento, 2018, placa eg02637, asignada a la viceministra tecnica de planificacion y desarrollo.</t>
    </r>
  </si>
  <si>
    <r>
      <t xml:space="preserve">Pago </t>
    </r>
    <r>
      <rPr>
        <b/>
        <sz val="10"/>
        <rFont val="Abadi"/>
        <family val="2"/>
      </rPr>
      <t>NCF: B150000172</t>
    </r>
    <r>
      <rPr>
        <sz val="10"/>
        <rFont val="Abadi"/>
        <family val="2"/>
      </rPr>
      <t>4, por deducible del reclamo-414868, correspondiente al minibus hyundai, h-1, año 2019, placa ei01242, asignada a la division de transportacion.</t>
    </r>
  </si>
  <si>
    <r>
      <rPr>
        <b/>
        <sz val="10"/>
        <rFont val="Abadi"/>
        <family val="2"/>
      </rPr>
      <t>Pago NCF. B1500001746</t>
    </r>
    <r>
      <rPr>
        <sz val="10"/>
        <rFont val="Abadi"/>
        <family val="2"/>
      </rPr>
      <t>, por deducible del reclamo-419664, correspondiente a la camioneta ford, ranger, 2011, placa el03337, asignada al director juridico de este ministerio.</t>
    </r>
  </si>
  <si>
    <r>
      <rPr>
        <b/>
        <sz val="10"/>
        <rFont val="Abadi"/>
        <family val="2"/>
      </rPr>
      <t>PagoNCF: B1500001722</t>
    </r>
    <r>
      <rPr>
        <sz val="10"/>
        <rFont val="Abadi"/>
        <family val="2"/>
      </rPr>
      <t>, por deducible del reclamo-395385, correspondiente a la camioneta chevrolet, colorado, 2019, placa el09073, asignada al departamento de prevencion a la violencia contra la mujer e intrafamiliar.</t>
    </r>
  </si>
  <si>
    <t>Pago retenciones impuestos del 5% a suplidores del estado, correspondiente al mes de diciembre2022.</t>
  </si>
  <si>
    <t>Pago adicional por registro de la sra. diana michelle perez flaquer, correspondiente a noviembre y diciembre  2023.  pago por transferencia.</t>
  </si>
  <si>
    <t>Pago diferencia por recargo, para el pago de las facturas adicionales por registro de las sras. diana michelle perez flaquer, yanelis polanco echevarria y ana esther sanchez morel, correspondiente a los meses de noviembre y diciembre 2022.  pago por transferencia.</t>
  </si>
  <si>
    <t>Pago nominas retroactivas del mes de noviembre 2022. pago por trnsferencia</t>
  </si>
  <si>
    <t>Pago adicional por registro de la sra. diana michelle perez flaquer, correspondiente a febrero 2023.  pago por transferencia.</t>
  </si>
  <si>
    <r>
      <t>Aporte  (</t>
    </r>
    <r>
      <rPr>
        <b/>
        <sz val="10"/>
        <rFont val="Abadi"/>
        <family val="2"/>
      </rPr>
      <t>BANCO CENTROAMERICANO DE INTEGRACION ECONOMICA</t>
    </r>
    <r>
      <rPr>
        <sz val="10"/>
        <rFont val="Abadi"/>
        <family val="2"/>
      </rPr>
      <t xml:space="preserve">) </t>
    </r>
    <r>
      <rPr>
        <b/>
        <sz val="10"/>
        <rFont val="Abadi"/>
        <family val="2"/>
      </rPr>
      <t>BCIE</t>
    </r>
    <r>
      <rPr>
        <sz val="10"/>
        <rFont val="Abadi"/>
        <family val="2"/>
      </rPr>
      <t xml:space="preserve"> (Contrapartida para las actividades de  conmeracion' dia internacional de la mujer'</t>
    </r>
  </si>
  <si>
    <t>CK.303</t>
  </si>
  <si>
    <t>CK.296</t>
  </si>
  <si>
    <t>CK.297</t>
  </si>
  <si>
    <t>CK.298</t>
  </si>
  <si>
    <t>CK.299</t>
  </si>
  <si>
    <t>CK.300</t>
  </si>
  <si>
    <t>CK.301</t>
  </si>
  <si>
    <t>CK.302</t>
  </si>
  <si>
    <r>
      <rPr>
        <b/>
        <sz val="10"/>
        <color theme="1"/>
        <rFont val="Abadi"/>
        <family val="2"/>
      </rPr>
      <t>Pago NCF B1500001748,</t>
    </r>
    <r>
      <rPr>
        <sz val="10"/>
        <color theme="1"/>
        <rFont val="Abadi"/>
        <family val="2"/>
      </rPr>
      <t xml:space="preserve"> por deducible del reclamo-409354, correspondiente a camioneta ford, ranger, 2011, placa el03338, asignada a la division de transportacion.</t>
    </r>
  </si>
  <si>
    <r>
      <rPr>
        <b/>
        <sz val="10"/>
        <rFont val="Abadi"/>
        <family val="2"/>
      </rPr>
      <t>Pago NCF: B1500001747</t>
    </r>
    <r>
      <rPr>
        <sz val="10"/>
        <rFont val="Abadi"/>
        <family val="2"/>
      </rPr>
      <t>, por deducible del reclamo-419667, correspondiente a camioneta chevrolet, colorado, 2019, placa el09074, asignada a la opm de san pedro de macoris.</t>
    </r>
  </si>
  <si>
    <t>Balance al 28 FEBRERO 2023</t>
  </si>
  <si>
    <r>
      <rPr>
        <b/>
        <sz val="11"/>
        <color theme="1"/>
        <rFont val="Calibri"/>
        <family val="2"/>
        <scheme val="minor"/>
      </rPr>
      <t>Balance Inicial del 31 ENERO 2023         Ingresos</t>
    </r>
    <r>
      <rPr>
        <sz val="11"/>
        <color theme="1"/>
        <rFont val="Calibri"/>
        <family val="2"/>
        <scheme val="minor"/>
      </rPr>
      <t xml:space="preserve"> en Monedas RD$</t>
    </r>
  </si>
  <si>
    <t>Ingresos monedas RD$ mes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</si>
</sst>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€-2]\ * #,##0.00_-;\-[$€-2]\ * #,##0.00_-;_-[$€-2]\ * &quot;-&quot;??_-;_-@_-"/>
    <numFmt numFmtId="167" formatCode="_-[$RD$-1C0A]* #,##0.00_-;\-[$RD$-1C0A]* #,##0.00_-;_-[$RD$-1C0A]* &quot;-&quot;??_-;_-@_-"/>
    <numFmt numFmtId="168" formatCode="_([$€-2]\ * #,##0.00_);_([$€-2]\ * \(#,##0.00\);_([$€-2]\ * &quot;-&quot;??_);_(@_)"/>
    <numFmt numFmtId="169" formatCode="_-* #,##0.00\ [$€-C0A]_-;\-* #,##0.00\ [$€-C0A]_-;_-* &quot;-&quot;??\ [$€-C0A]_-;_-@_-"/>
    <numFmt numFmtId="170" formatCode="_-[$£-809]* #,##0.00_-;\-[$£-809]* #,##0.00_-;_-[$£-809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badi"/>
      <family val="2"/>
    </font>
    <font>
      <sz val="9"/>
      <color theme="1"/>
      <name val="Abadi"/>
      <family val="2"/>
    </font>
    <font>
      <sz val="11"/>
      <color theme="1"/>
      <name val="Abadi"/>
      <family val="2"/>
    </font>
    <font>
      <sz val="9"/>
      <name val="Abadi"/>
      <family val="2"/>
    </font>
    <font>
      <i/>
      <sz val="10"/>
      <color indexed="8"/>
      <name val="Abadi"/>
      <family val="2"/>
    </font>
    <font>
      <sz val="10"/>
      <color theme="1"/>
      <name val="Abadi"/>
      <family val="2"/>
    </font>
    <font>
      <b/>
      <sz val="10"/>
      <color theme="1"/>
      <name val="Abadi"/>
      <family val="2"/>
    </font>
    <font>
      <b/>
      <i/>
      <sz val="10"/>
      <color indexed="8"/>
      <name val="Abadi"/>
      <family val="2"/>
    </font>
    <font>
      <sz val="10"/>
      <color rgb="FF333333"/>
      <name val="Abadi"/>
      <family val="2"/>
    </font>
    <font>
      <b/>
      <sz val="10"/>
      <name val="Abadi"/>
      <family val="2"/>
    </font>
    <font>
      <i/>
      <sz val="10"/>
      <color theme="1"/>
      <name val="Abadi"/>
      <family val="2"/>
    </font>
    <font>
      <sz val="10"/>
      <color indexed="8"/>
      <name val="Abadi"/>
      <family val="2"/>
    </font>
    <font>
      <sz val="14"/>
      <color theme="1"/>
      <name val="Calibri"/>
      <family val="2"/>
      <scheme val="minor"/>
    </font>
    <font>
      <sz val="12"/>
      <color theme="1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44" fontId="0" fillId="0" borderId="0" xfId="0" applyNumberFormat="1"/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0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0" fontId="9" fillId="0" borderId="10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166" fontId="9" fillId="0" borderId="8" xfId="0" applyNumberFormat="1" applyFont="1" applyBorder="1" applyAlignment="1">
      <alignment vertical="center"/>
    </xf>
    <xf numFmtId="166" fontId="9" fillId="0" borderId="8" xfId="0" applyNumberFormat="1" applyFont="1" applyBorder="1" applyAlignment="1">
      <alignment horizontal="center" vertical="center"/>
    </xf>
    <xf numFmtId="168" fontId="9" fillId="0" borderId="8" xfId="0" applyNumberFormat="1" applyFont="1" applyBorder="1" applyAlignment="1">
      <alignment horizontal="center" vertical="center"/>
    </xf>
    <xf numFmtId="165" fontId="9" fillId="0" borderId="8" xfId="1" applyFont="1" applyBorder="1" applyAlignment="1">
      <alignment vertical="center"/>
    </xf>
    <xf numFmtId="0" fontId="9" fillId="0" borderId="8" xfId="1" applyNumberFormat="1" applyFon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0" fontId="9" fillId="0" borderId="8" xfId="0" applyFont="1" applyBorder="1" applyAlignment="1">
      <alignment vertical="center"/>
    </xf>
    <xf numFmtId="14" fontId="9" fillId="0" borderId="8" xfId="0" applyNumberFormat="1" applyFont="1" applyBorder="1" applyAlignment="1">
      <alignment vertical="center"/>
    </xf>
    <xf numFmtId="44" fontId="8" fillId="0" borderId="8" xfId="2" applyFont="1" applyBorder="1" applyAlignment="1"/>
    <xf numFmtId="0" fontId="2" fillId="0" borderId="9" xfId="0" applyFont="1" applyBorder="1" applyAlignment="1"/>
    <xf numFmtId="0" fontId="10" fillId="0" borderId="7" xfId="0" applyFont="1" applyBorder="1" applyAlignment="1"/>
    <xf numFmtId="0" fontId="9" fillId="0" borderId="5" xfId="0" applyFont="1" applyBorder="1" applyAlignment="1"/>
    <xf numFmtId="0" fontId="9" fillId="0" borderId="0" xfId="0" applyFont="1" applyAlignment="1"/>
    <xf numFmtId="168" fontId="9" fillId="0" borderId="0" xfId="0" applyNumberFormat="1" applyFont="1" applyAlignment="1"/>
    <xf numFmtId="164" fontId="9" fillId="0" borderId="0" xfId="0" applyNumberFormat="1" applyFont="1" applyAlignment="1"/>
    <xf numFmtId="44" fontId="9" fillId="0" borderId="0" xfId="0" applyNumberFormat="1" applyFont="1" applyAlignment="1"/>
    <xf numFmtId="0" fontId="0" fillId="2" borderId="0" xfId="0" applyFill="1" applyAlignment="1">
      <alignment vertical="center" wrapText="1"/>
    </xf>
    <xf numFmtId="169" fontId="0" fillId="2" borderId="0" xfId="0" applyNumberFormat="1" applyFill="1" applyAlignment="1">
      <alignment horizontal="center" vertical="center" wrapText="1"/>
    </xf>
    <xf numFmtId="14" fontId="7" fillId="0" borderId="8" xfId="0" applyNumberFormat="1" applyFont="1" applyBorder="1" applyAlignment="1">
      <alignment horizontal="left"/>
    </xf>
    <xf numFmtId="0" fontId="0" fillId="0" borderId="4" xfId="0" applyBorder="1" applyAlignment="1"/>
    <xf numFmtId="0" fontId="10" fillId="0" borderId="1" xfId="0" applyFont="1" applyFill="1" applyBorder="1" applyAlignment="1">
      <alignment horizontal="center" wrapText="1"/>
    </xf>
    <xf numFmtId="43" fontId="0" fillId="0" borderId="0" xfId="0" applyNumberFormat="1"/>
    <xf numFmtId="0" fontId="10" fillId="0" borderId="8" xfId="0" applyFont="1" applyFill="1" applyBorder="1" applyAlignment="1">
      <alignment horizontal="center" wrapText="1"/>
    </xf>
    <xf numFmtId="14" fontId="10" fillId="0" borderId="8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center"/>
    </xf>
    <xf numFmtId="43" fontId="11" fillId="0" borderId="8" xfId="3" applyFont="1" applyBorder="1"/>
    <xf numFmtId="14" fontId="0" fillId="0" borderId="0" xfId="0" applyNumberFormat="1" applyAlignment="1"/>
    <xf numFmtId="165" fontId="0" fillId="0" borderId="0" xfId="1" applyFont="1"/>
    <xf numFmtId="165" fontId="0" fillId="3" borderId="0" xfId="1" applyFont="1" applyFill="1"/>
    <xf numFmtId="0" fontId="0" fillId="0" borderId="0" xfId="0" applyFont="1"/>
    <xf numFmtId="44" fontId="11" fillId="0" borderId="8" xfId="2" applyFont="1" applyBorder="1"/>
    <xf numFmtId="44" fontId="11" fillId="0" borderId="8" xfId="2" applyFont="1" applyBorder="1" applyAlignment="1"/>
    <xf numFmtId="0" fontId="11" fillId="0" borderId="8" xfId="0" applyFont="1" applyBorder="1" applyAlignment="1">
      <alignment horizontal="left"/>
    </xf>
    <xf numFmtId="43" fontId="11" fillId="0" borderId="10" xfId="3" applyFont="1" applyBorder="1"/>
    <xf numFmtId="43" fontId="11" fillId="0" borderId="8" xfId="3" applyFont="1" applyBorder="1" applyAlignment="1"/>
    <xf numFmtId="165" fontId="15" fillId="0" borderId="8" xfId="1" applyFont="1" applyBorder="1" applyAlignment="1">
      <alignment wrapText="1"/>
    </xf>
    <xf numFmtId="43" fontId="16" fillId="0" borderId="8" xfId="3" applyFont="1" applyBorder="1"/>
    <xf numFmtId="0" fontId="16" fillId="0" borderId="8" xfId="0" applyFont="1" applyBorder="1" applyAlignment="1">
      <alignment vertical="center"/>
    </xf>
    <xf numFmtId="170" fontId="15" fillId="0" borderId="8" xfId="0" applyNumberFormat="1" applyFont="1" applyBorder="1" applyAlignment="1">
      <alignment wrapText="1"/>
    </xf>
    <xf numFmtId="168" fontId="16" fillId="0" borderId="8" xfId="0" applyNumberFormat="1" applyFont="1" applyBorder="1" applyAlignment="1">
      <alignment horizontal="center" vertical="center"/>
    </xf>
    <xf numFmtId="165" fontId="16" fillId="0" borderId="8" xfId="1" applyFont="1" applyBorder="1" applyAlignment="1">
      <alignment vertical="center"/>
    </xf>
    <xf numFmtId="0" fontId="16" fillId="0" borderId="8" xfId="1" applyNumberFormat="1" applyFont="1" applyBorder="1" applyAlignment="1">
      <alignment horizontal="center" vertical="center"/>
    </xf>
    <xf numFmtId="167" fontId="16" fillId="0" borderId="8" xfId="0" applyNumberFormat="1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44" fontId="16" fillId="0" borderId="8" xfId="2" applyFont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165" fontId="16" fillId="0" borderId="0" xfId="1" applyFont="1"/>
    <xf numFmtId="0" fontId="16" fillId="0" borderId="0" xfId="0" applyFont="1" applyAlignment="1">
      <alignment wrapText="1"/>
    </xf>
    <xf numFmtId="0" fontId="16" fillId="0" borderId="8" xfId="0" applyFont="1" applyBorder="1" applyAlignment="1"/>
    <xf numFmtId="0" fontId="17" fillId="0" borderId="10" xfId="0" applyFont="1" applyBorder="1" applyAlignment="1">
      <alignment vertical="center"/>
    </xf>
    <xf numFmtId="0" fontId="16" fillId="0" borderId="8" xfId="0" applyFont="1" applyBorder="1"/>
    <xf numFmtId="166" fontId="16" fillId="0" borderId="8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wrapText="1"/>
    </xf>
    <xf numFmtId="169" fontId="15" fillId="0" borderId="8" xfId="1" applyNumberFormat="1" applyFont="1" applyBorder="1" applyAlignment="1">
      <alignment wrapText="1"/>
    </xf>
    <xf numFmtId="44" fontId="15" fillId="0" borderId="8" xfId="2" applyFont="1" applyBorder="1" applyAlignment="1">
      <alignment wrapText="1"/>
    </xf>
    <xf numFmtId="0" fontId="11" fillId="0" borderId="13" xfId="0" applyFont="1" applyBorder="1" applyAlignment="1">
      <alignment wrapText="1"/>
    </xf>
    <xf numFmtId="166" fontId="16" fillId="0" borderId="8" xfId="0" applyNumberFormat="1" applyFont="1" applyBorder="1" applyAlignment="1">
      <alignment vertical="center"/>
    </xf>
    <xf numFmtId="44" fontId="16" fillId="0" borderId="0" xfId="2" applyFont="1"/>
    <xf numFmtId="4" fontId="19" fillId="0" borderId="10" xfId="0" applyNumberFormat="1" applyFont="1" applyBorder="1"/>
    <xf numFmtId="0" fontId="16" fillId="0" borderId="8" xfId="0" applyFont="1" applyBorder="1" applyAlignment="1">
      <alignment wrapText="1"/>
    </xf>
    <xf numFmtId="167" fontId="16" fillId="0" borderId="8" xfId="0" applyNumberFormat="1" applyFont="1" applyBorder="1" applyAlignment="1">
      <alignment horizontal="center" vertical="center"/>
    </xf>
    <xf numFmtId="165" fontId="16" fillId="0" borderId="8" xfId="1" applyFont="1" applyBorder="1"/>
    <xf numFmtId="0" fontId="15" fillId="0" borderId="12" xfId="0" applyFont="1" applyBorder="1" applyAlignment="1">
      <alignment wrapText="1"/>
    </xf>
    <xf numFmtId="170" fontId="16" fillId="0" borderId="8" xfId="0" applyNumberFormat="1" applyFont="1" applyBorder="1" applyAlignment="1">
      <alignment horizontal="center" vertical="center"/>
    </xf>
    <xf numFmtId="0" fontId="16" fillId="0" borderId="0" xfId="0" applyFont="1"/>
    <xf numFmtId="165" fontId="16" fillId="0" borderId="8" xfId="1" applyFont="1" applyFill="1" applyBorder="1"/>
    <xf numFmtId="0" fontId="21" fillId="0" borderId="8" xfId="0" applyFont="1" applyBorder="1"/>
    <xf numFmtId="166" fontId="21" fillId="0" borderId="8" xfId="0" applyNumberFormat="1" applyFont="1" applyBorder="1" applyAlignment="1">
      <alignment horizontal="center" vertical="center"/>
    </xf>
    <xf numFmtId="166" fontId="21" fillId="0" borderId="8" xfId="0" applyNumberFormat="1" applyFont="1" applyBorder="1" applyAlignment="1">
      <alignment vertical="center"/>
    </xf>
    <xf numFmtId="169" fontId="22" fillId="0" borderId="8" xfId="1" applyNumberFormat="1" applyFont="1" applyBorder="1" applyAlignment="1">
      <alignment wrapText="1"/>
    </xf>
    <xf numFmtId="170" fontId="22" fillId="0" borderId="8" xfId="0" applyNumberFormat="1" applyFont="1" applyBorder="1" applyAlignment="1">
      <alignment wrapText="1"/>
    </xf>
    <xf numFmtId="44" fontId="22" fillId="0" borderId="8" xfId="2" applyFont="1" applyBorder="1" applyAlignment="1">
      <alignment wrapText="1"/>
    </xf>
    <xf numFmtId="0" fontId="16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0" fontId="20" fillId="0" borderId="10" xfId="0" applyFont="1" applyBorder="1" applyAlignment="1">
      <alignment wrapText="1"/>
    </xf>
    <xf numFmtId="0" fontId="17" fillId="0" borderId="10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7" fillId="0" borderId="14" xfId="0" applyFont="1" applyBorder="1" applyAlignment="1">
      <alignment wrapText="1"/>
    </xf>
    <xf numFmtId="0" fontId="16" fillId="0" borderId="10" xfId="0" applyFont="1" applyBorder="1" applyAlignment="1">
      <alignment wrapText="1"/>
    </xf>
    <xf numFmtId="0" fontId="17" fillId="0" borderId="8" xfId="0" applyFont="1" applyBorder="1" applyAlignment="1">
      <alignment vertical="center" wrapText="1"/>
    </xf>
    <xf numFmtId="14" fontId="12" fillId="0" borderId="8" xfId="0" applyNumberFormat="1" applyFont="1" applyBorder="1" applyAlignment="1">
      <alignment vertical="center"/>
    </xf>
    <xf numFmtId="14" fontId="13" fillId="0" borderId="8" xfId="0" applyNumberFormat="1" applyFont="1" applyBorder="1" applyAlignment="1">
      <alignment horizontal="left"/>
    </xf>
    <xf numFmtId="14" fontId="12" fillId="0" borderId="8" xfId="0" applyNumberFormat="1" applyFont="1" applyBorder="1" applyAlignment="1">
      <alignment horizontal="left" vertical="center" wrapText="1"/>
    </xf>
    <xf numFmtId="14" fontId="14" fillId="0" borderId="8" xfId="0" applyNumberFormat="1" applyFont="1" applyBorder="1" applyAlignment="1">
      <alignment horizontal="left"/>
    </xf>
    <xf numFmtId="14" fontId="12" fillId="0" borderId="8" xfId="0" applyNumberFormat="1" applyFont="1" applyBorder="1" applyAlignment="1">
      <alignment horizontal="left" vertical="center"/>
    </xf>
    <xf numFmtId="14" fontId="16" fillId="0" borderId="8" xfId="0" applyNumberFormat="1" applyFont="1" applyBorder="1" applyAlignment="1">
      <alignment horizontal="left" vertical="center" wrapText="1"/>
    </xf>
    <xf numFmtId="14" fontId="11" fillId="0" borderId="8" xfId="0" applyNumberFormat="1" applyFont="1" applyBorder="1" applyAlignment="1">
      <alignment horizontal="left"/>
    </xf>
    <xf numFmtId="44" fontId="23" fillId="0" borderId="6" xfId="0" applyNumberFormat="1" applyFont="1" applyBorder="1" applyAlignment="1"/>
    <xf numFmtId="44" fontId="23" fillId="0" borderId="0" xfId="0" applyNumberFormat="1" applyFont="1" applyAlignment="1"/>
    <xf numFmtId="0" fontId="4" fillId="0" borderId="7" xfId="0" applyFont="1" applyBorder="1" applyAlignment="1"/>
    <xf numFmtId="167" fontId="4" fillId="0" borderId="7" xfId="0" applyNumberFormat="1" applyFont="1" applyBorder="1" applyAlignment="1"/>
    <xf numFmtId="168" fontId="4" fillId="0" borderId="7" xfId="0" applyNumberFormat="1" applyFont="1" applyBorder="1" applyAlignment="1"/>
    <xf numFmtId="165" fontId="4" fillId="0" borderId="7" xfId="1" applyFont="1" applyBorder="1" applyAlignment="1"/>
    <xf numFmtId="165" fontId="4" fillId="0" borderId="11" xfId="1" applyFont="1" applyBorder="1" applyAlignment="1"/>
    <xf numFmtId="165" fontId="24" fillId="0" borderId="8" xfId="1" applyFont="1" applyBorder="1" applyAlignment="1">
      <alignment vertical="center"/>
    </xf>
    <xf numFmtId="14" fontId="12" fillId="0" borderId="8" xfId="0" applyNumberFormat="1" applyFont="1" applyBorder="1" applyAlignment="1">
      <alignment vertical="center" wrapText="1"/>
    </xf>
  </cellXfs>
  <cellStyles count="4">
    <cellStyle name="Millares" xfId="1" builtinId="3"/>
    <cellStyle name="Millares 2 2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3771901</xdr:colOff>
      <xdr:row>1</xdr:row>
      <xdr:rowOff>114300</xdr:rowOff>
    </xdr:from>
    <xdr:to>
      <xdr:col>5</xdr:col>
      <xdr:colOff>838201</xdr:colOff>
      <xdr:row>5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E4CF014-401E-4064-AC83-A1BBE377A90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6" y="304800"/>
          <a:ext cx="838200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DE502-1592-48EE-93D4-10E08BAAC41F}">
  <dimension ref="A2:N53"/>
  <sheetViews>
    <sheetView tabSelected="1" workbookViewId="0">
      <selection activeCell="D4" sqref="D4"/>
    </sheetView>
  </sheetViews>
  <sheetFormatPr baseColWidth="10" defaultRowHeight="15" x14ac:dyDescent="0.25"/>
  <cols>
    <col min="1" max="1" width="10.42578125" customWidth="1"/>
    <col min="2" max="2" width="16.140625" customWidth="1"/>
    <col min="3" max="3" width="15" customWidth="1"/>
    <col min="4" max="4" width="14.7109375" customWidth="1"/>
    <col min="5" max="5" width="42.140625" customWidth="1"/>
    <col min="6" max="6" width="14" customWidth="1"/>
    <col min="7" max="7" width="10.28515625" customWidth="1"/>
    <col min="8" max="8" width="20.5703125" customWidth="1"/>
    <col min="9" max="9" width="13.140625" customWidth="1"/>
    <col min="10" max="10" width="12.140625" bestFit="1" customWidth="1"/>
    <col min="11" max="11" width="15.140625" bestFit="1" customWidth="1"/>
    <col min="13" max="13" width="22.5703125" customWidth="1"/>
    <col min="14" max="14" width="15.7109375" customWidth="1"/>
    <col min="15" max="15" width="12.5703125" bestFit="1" customWidth="1"/>
  </cols>
  <sheetData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22"/>
      <c r="K6" s="1"/>
      <c r="L6" s="1"/>
      <c r="M6" s="1"/>
    </row>
    <row r="7" spans="1:14" ht="18.75" x14ac:dyDescent="0.25">
      <c r="A7" s="41" t="s">
        <v>3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4" ht="15.75" x14ac:dyDescent="0.25">
      <c r="A8" s="42" t="s">
        <v>13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</row>
    <row r="9" spans="1:14" x14ac:dyDescent="0.25">
      <c r="A9" s="43" t="s">
        <v>33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4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15.75" thickBot="1" x14ac:dyDescent="0.3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</row>
    <row r="12" spans="1:14" ht="60" x14ac:dyDescent="0.25">
      <c r="A12" s="6" t="s">
        <v>0</v>
      </c>
      <c r="B12" s="4" t="s">
        <v>4</v>
      </c>
      <c r="C12" s="3" t="s">
        <v>1</v>
      </c>
      <c r="D12" s="4" t="s">
        <v>9</v>
      </c>
      <c r="E12" s="5" t="s">
        <v>2</v>
      </c>
      <c r="F12" s="4" t="s">
        <v>14</v>
      </c>
      <c r="G12" s="11" t="s">
        <v>12</v>
      </c>
      <c r="H12" s="33" t="s">
        <v>98</v>
      </c>
      <c r="I12" s="33" t="s">
        <v>99</v>
      </c>
      <c r="J12" s="34" t="s">
        <v>11</v>
      </c>
      <c r="K12" s="4" t="s">
        <v>8</v>
      </c>
      <c r="L12" s="4" t="s">
        <v>10</v>
      </c>
      <c r="M12" s="12" t="s">
        <v>97</v>
      </c>
    </row>
    <row r="13" spans="1:14" x14ac:dyDescent="0.25">
      <c r="A13" s="24"/>
      <c r="B13" s="37"/>
      <c r="C13" s="15"/>
      <c r="D13" s="23"/>
      <c r="E13" s="13"/>
      <c r="F13" s="17"/>
      <c r="G13" s="18"/>
      <c r="H13" s="25">
        <v>0</v>
      </c>
      <c r="I13" s="25"/>
      <c r="J13" s="19"/>
      <c r="K13" s="20">
        <v>0</v>
      </c>
      <c r="L13" s="21"/>
      <c r="M13" s="20">
        <f>H13+I13-K13</f>
        <v>0</v>
      </c>
      <c r="N13" s="10"/>
    </row>
    <row r="14" spans="1:14" ht="51.75" x14ac:dyDescent="0.25">
      <c r="A14" s="117" t="s">
        <v>34</v>
      </c>
      <c r="B14" s="14" t="s">
        <v>24</v>
      </c>
      <c r="C14" s="46" t="s">
        <v>21</v>
      </c>
      <c r="D14" s="59" t="s">
        <v>7</v>
      </c>
      <c r="E14" s="45" t="s">
        <v>86</v>
      </c>
      <c r="F14" s="60">
        <v>374.51</v>
      </c>
      <c r="G14" s="60" t="s">
        <v>23</v>
      </c>
      <c r="H14" s="52">
        <v>20253.28</v>
      </c>
      <c r="I14" s="53"/>
      <c r="J14" s="61"/>
      <c r="K14" s="62"/>
      <c r="L14" s="63"/>
      <c r="M14" s="116">
        <f>M13+H14+I14-K14</f>
        <v>20253.28</v>
      </c>
      <c r="N14" s="10"/>
    </row>
    <row r="15" spans="1:14" ht="24" x14ac:dyDescent="0.25">
      <c r="A15" s="117" t="s">
        <v>34</v>
      </c>
      <c r="B15" s="40">
        <v>44943</v>
      </c>
      <c r="C15" s="46" t="s">
        <v>21</v>
      </c>
      <c r="D15" s="59" t="s">
        <v>7</v>
      </c>
      <c r="E15" s="45" t="s">
        <v>30</v>
      </c>
      <c r="F15" s="60"/>
      <c r="G15" s="60"/>
      <c r="H15" s="52">
        <v>500000</v>
      </c>
      <c r="I15" s="53">
        <v>0</v>
      </c>
      <c r="J15" s="61"/>
      <c r="K15" s="62"/>
      <c r="L15" s="63"/>
      <c r="M15" s="116">
        <f>M14+H15+I15-K15</f>
        <v>520253.28</v>
      </c>
      <c r="N15" s="10"/>
    </row>
    <row r="16" spans="1:14" ht="51.75" x14ac:dyDescent="0.25">
      <c r="A16" s="103">
        <v>44959</v>
      </c>
      <c r="B16" s="40" t="s">
        <v>26</v>
      </c>
      <c r="C16" s="65" t="s">
        <v>64</v>
      </c>
      <c r="D16" s="59" t="s">
        <v>7</v>
      </c>
      <c r="E16" s="95" t="s">
        <v>75</v>
      </c>
      <c r="F16" s="60"/>
      <c r="G16" s="60"/>
      <c r="H16" s="52"/>
      <c r="I16" s="53"/>
      <c r="J16" s="61"/>
      <c r="K16" s="66">
        <v>31973.65</v>
      </c>
      <c r="L16" s="63"/>
      <c r="M16" s="116">
        <f>M15+I16-K16</f>
        <v>488279.63</v>
      </c>
      <c r="N16" s="10"/>
    </row>
    <row r="17" spans="1:14" ht="15.75" x14ac:dyDescent="0.25">
      <c r="A17" s="103">
        <v>44960</v>
      </c>
      <c r="B17" s="40" t="s">
        <v>26</v>
      </c>
      <c r="C17" s="65" t="s">
        <v>65</v>
      </c>
      <c r="D17" s="59" t="s">
        <v>7</v>
      </c>
      <c r="E17" s="95" t="s">
        <v>76</v>
      </c>
      <c r="F17" s="60"/>
      <c r="G17" s="60"/>
      <c r="H17" s="52"/>
      <c r="I17" s="53"/>
      <c r="J17" s="61"/>
      <c r="K17" s="87">
        <v>8745.01</v>
      </c>
      <c r="L17" s="63"/>
      <c r="M17" s="116">
        <f t="shared" ref="M17:M29" si="0">M16+I17-K17</f>
        <v>479534.62</v>
      </c>
      <c r="N17" s="10"/>
    </row>
    <row r="18" spans="1:14" ht="39" x14ac:dyDescent="0.25">
      <c r="A18" s="103">
        <v>44960</v>
      </c>
      <c r="B18" s="40" t="s">
        <v>26</v>
      </c>
      <c r="C18" s="67" t="s">
        <v>88</v>
      </c>
      <c r="D18" s="59" t="s">
        <v>7</v>
      </c>
      <c r="E18" s="95" t="s">
        <v>77</v>
      </c>
      <c r="F18" s="60"/>
      <c r="G18" s="60"/>
      <c r="H18" s="52"/>
      <c r="I18" s="53"/>
      <c r="J18" s="61"/>
      <c r="K18" s="83">
        <v>18153.45</v>
      </c>
      <c r="L18" s="63"/>
      <c r="M18" s="116">
        <f t="shared" si="0"/>
        <v>461381.17</v>
      </c>
      <c r="N18" s="10"/>
    </row>
    <row r="19" spans="1:14" ht="15.75" x14ac:dyDescent="0.25">
      <c r="A19" s="103">
        <v>44960</v>
      </c>
      <c r="B19" s="40" t="s">
        <v>26</v>
      </c>
      <c r="C19" s="67" t="s">
        <v>89</v>
      </c>
      <c r="D19" s="59" t="s">
        <v>7</v>
      </c>
      <c r="E19" s="96" t="s">
        <v>46</v>
      </c>
      <c r="F19" s="60"/>
      <c r="G19" s="60"/>
      <c r="H19" s="52"/>
      <c r="I19" s="53"/>
      <c r="J19" s="61"/>
      <c r="K19" s="62"/>
      <c r="L19" s="63"/>
      <c r="M19" s="116">
        <f t="shared" si="0"/>
        <v>461381.17</v>
      </c>
      <c r="N19" s="10"/>
    </row>
    <row r="20" spans="1:14" ht="39" x14ac:dyDescent="0.25">
      <c r="A20" s="103">
        <v>44960</v>
      </c>
      <c r="B20" s="40" t="s">
        <v>26</v>
      </c>
      <c r="C20" s="67" t="s">
        <v>90</v>
      </c>
      <c r="D20" s="59" t="s">
        <v>7</v>
      </c>
      <c r="E20" s="95" t="s">
        <v>78</v>
      </c>
      <c r="F20" s="60"/>
      <c r="G20" s="60"/>
      <c r="H20" s="52"/>
      <c r="I20" s="53"/>
      <c r="J20" s="61"/>
      <c r="K20" s="68">
        <v>22789.98</v>
      </c>
      <c r="L20" s="63"/>
      <c r="M20" s="116">
        <f t="shared" si="0"/>
        <v>438591.19</v>
      </c>
      <c r="N20" s="10"/>
    </row>
    <row r="21" spans="1:14" ht="39" x14ac:dyDescent="0.25">
      <c r="A21" s="103">
        <v>44960</v>
      </c>
      <c r="B21" s="40" t="s">
        <v>26</v>
      </c>
      <c r="C21" s="67" t="s">
        <v>91</v>
      </c>
      <c r="D21" s="59" t="s">
        <v>7</v>
      </c>
      <c r="E21" s="95" t="s">
        <v>79</v>
      </c>
      <c r="F21" s="60"/>
      <c r="G21" s="60"/>
      <c r="H21" s="52"/>
      <c r="I21" s="53"/>
      <c r="J21" s="61"/>
      <c r="K21" s="62">
        <v>4788.1400000000003</v>
      </c>
      <c r="L21" s="63"/>
      <c r="M21" s="116">
        <f t="shared" si="0"/>
        <v>433803.05</v>
      </c>
      <c r="N21" s="10"/>
    </row>
    <row r="22" spans="1:14" ht="51.75" x14ac:dyDescent="0.25">
      <c r="A22" s="103">
        <v>44960</v>
      </c>
      <c r="B22" s="40" t="s">
        <v>26</v>
      </c>
      <c r="C22" s="67" t="s">
        <v>92</v>
      </c>
      <c r="D22" s="59" t="s">
        <v>7</v>
      </c>
      <c r="E22" s="95" t="s">
        <v>80</v>
      </c>
      <c r="F22" s="60"/>
      <c r="G22" s="60"/>
      <c r="H22" s="52"/>
      <c r="I22" s="53"/>
      <c r="J22" s="61"/>
      <c r="K22" s="62">
        <v>19417.32</v>
      </c>
      <c r="L22" s="63"/>
      <c r="M22" s="116">
        <f t="shared" si="0"/>
        <v>414385.73</v>
      </c>
      <c r="N22" s="10"/>
    </row>
    <row r="23" spans="1:14" ht="39" x14ac:dyDescent="0.25">
      <c r="A23" s="103">
        <v>44960</v>
      </c>
      <c r="B23" s="40" t="s">
        <v>26</v>
      </c>
      <c r="C23" s="67" t="s">
        <v>93</v>
      </c>
      <c r="D23" s="59" t="s">
        <v>7</v>
      </c>
      <c r="E23" s="69" t="s">
        <v>95</v>
      </c>
      <c r="F23" s="60"/>
      <c r="G23" s="60"/>
      <c r="H23" s="52"/>
      <c r="I23" s="53"/>
      <c r="J23" s="61"/>
      <c r="K23" s="62">
        <v>4788.1400000000003</v>
      </c>
      <c r="L23" s="63"/>
      <c r="M23" s="116">
        <f t="shared" si="0"/>
        <v>409597.58999999997</v>
      </c>
      <c r="N23" s="10"/>
    </row>
    <row r="24" spans="1:14" ht="26.25" x14ac:dyDescent="0.25">
      <c r="A24" s="103">
        <v>44964</v>
      </c>
      <c r="B24" s="40" t="s">
        <v>26</v>
      </c>
      <c r="C24" s="67" t="s">
        <v>94</v>
      </c>
      <c r="D24" s="59" t="s">
        <v>7</v>
      </c>
      <c r="E24" s="69" t="s">
        <v>81</v>
      </c>
      <c r="F24" s="60"/>
      <c r="G24" s="60"/>
      <c r="H24" s="52"/>
      <c r="I24" s="53"/>
      <c r="J24" s="61"/>
      <c r="K24" s="68">
        <v>52.97</v>
      </c>
      <c r="L24" s="63"/>
      <c r="M24" s="116">
        <f t="shared" si="0"/>
        <v>409544.62</v>
      </c>
      <c r="N24" s="10"/>
    </row>
    <row r="25" spans="1:14" ht="39" x14ac:dyDescent="0.25">
      <c r="A25" s="103">
        <v>44965</v>
      </c>
      <c r="B25" s="40" t="s">
        <v>26</v>
      </c>
      <c r="C25" s="65" t="s">
        <v>66</v>
      </c>
      <c r="D25" s="59" t="s">
        <v>7</v>
      </c>
      <c r="E25" s="95" t="s">
        <v>82</v>
      </c>
      <c r="F25" s="60"/>
      <c r="G25" s="60"/>
      <c r="H25" s="52"/>
      <c r="I25" s="53"/>
      <c r="J25" s="61"/>
      <c r="K25" s="62">
        <v>20656.32</v>
      </c>
      <c r="L25" s="63"/>
      <c r="M25" s="116">
        <f t="shared" si="0"/>
        <v>388888.3</v>
      </c>
      <c r="N25" s="10"/>
    </row>
    <row r="26" spans="1:14" ht="39" x14ac:dyDescent="0.25">
      <c r="A26" s="103">
        <v>44970</v>
      </c>
      <c r="B26" s="40" t="s">
        <v>26</v>
      </c>
      <c r="C26" s="94" t="s">
        <v>87</v>
      </c>
      <c r="D26" s="59" t="s">
        <v>7</v>
      </c>
      <c r="E26" s="95" t="s">
        <v>96</v>
      </c>
      <c r="F26" s="60"/>
      <c r="G26" s="60"/>
      <c r="H26" s="52"/>
      <c r="I26" s="53"/>
      <c r="J26" s="61"/>
      <c r="K26" s="68">
        <v>19417.330000000002</v>
      </c>
      <c r="L26" s="63"/>
      <c r="M26" s="116">
        <f t="shared" si="0"/>
        <v>369470.97</v>
      </c>
      <c r="N26" s="10"/>
    </row>
    <row r="27" spans="1:14" ht="51.75" x14ac:dyDescent="0.25">
      <c r="A27" s="103">
        <v>44972</v>
      </c>
      <c r="B27" s="40" t="s">
        <v>26</v>
      </c>
      <c r="C27" s="65" t="s">
        <v>67</v>
      </c>
      <c r="D27" s="59" t="s">
        <v>7</v>
      </c>
      <c r="E27" s="95" t="s">
        <v>83</v>
      </c>
      <c r="F27" s="60"/>
      <c r="G27" s="60"/>
      <c r="H27" s="52"/>
      <c r="I27" s="53"/>
      <c r="J27" s="61"/>
      <c r="K27" s="62">
        <v>517</v>
      </c>
      <c r="L27" s="63"/>
      <c r="M27" s="116">
        <f t="shared" si="0"/>
        <v>368953.97</v>
      </c>
      <c r="N27" s="10"/>
    </row>
    <row r="28" spans="1:14" ht="26.25" x14ac:dyDescent="0.25">
      <c r="A28" s="103">
        <v>44985</v>
      </c>
      <c r="B28" s="40" t="s">
        <v>26</v>
      </c>
      <c r="C28" s="65" t="s">
        <v>68</v>
      </c>
      <c r="D28" s="59" t="s">
        <v>7</v>
      </c>
      <c r="E28" s="95" t="s">
        <v>84</v>
      </c>
      <c r="F28" s="60"/>
      <c r="G28" s="60"/>
      <c r="H28" s="52"/>
      <c r="I28" s="53"/>
      <c r="J28" s="61"/>
      <c r="K28" s="62">
        <v>5514.67</v>
      </c>
      <c r="L28" s="63"/>
      <c r="M28" s="116">
        <f t="shared" si="0"/>
        <v>363439.3</v>
      </c>
      <c r="N28" s="10"/>
    </row>
    <row r="29" spans="1:14" ht="26.25" x14ac:dyDescent="0.25">
      <c r="A29" s="103">
        <v>44985</v>
      </c>
      <c r="B29" s="40" t="s">
        <v>26</v>
      </c>
      <c r="C29" s="65" t="s">
        <v>69</v>
      </c>
      <c r="D29" s="59" t="s">
        <v>7</v>
      </c>
      <c r="E29" s="95" t="s">
        <v>85</v>
      </c>
      <c r="F29" s="60"/>
      <c r="G29" s="60"/>
      <c r="H29" s="52"/>
      <c r="I29" s="53"/>
      <c r="J29" s="61"/>
      <c r="K29" s="62">
        <v>6095.01</v>
      </c>
      <c r="L29" s="63"/>
      <c r="M29" s="116">
        <f t="shared" si="0"/>
        <v>357344.29</v>
      </c>
      <c r="N29" s="10"/>
    </row>
    <row r="30" spans="1:14" ht="26.25" x14ac:dyDescent="0.25">
      <c r="A30" s="102" t="s">
        <v>34</v>
      </c>
      <c r="B30" s="16" t="s">
        <v>26</v>
      </c>
      <c r="C30" s="70"/>
      <c r="D30" s="59" t="s">
        <v>15</v>
      </c>
      <c r="E30" s="97" t="s">
        <v>35</v>
      </c>
      <c r="F30" s="88"/>
      <c r="G30" s="89"/>
      <c r="H30" s="53">
        <v>305647.71999999997</v>
      </c>
      <c r="I30" s="53"/>
      <c r="J30" s="61"/>
      <c r="K30" s="62">
        <v>0</v>
      </c>
      <c r="L30" s="63"/>
      <c r="M30" s="116">
        <f>M29+H30-K30</f>
        <v>662992.01</v>
      </c>
      <c r="N30" s="10"/>
    </row>
    <row r="31" spans="1:14" ht="45.75" customHeight="1" x14ac:dyDescent="0.25">
      <c r="A31" s="102" t="s">
        <v>34</v>
      </c>
      <c r="B31" s="14" t="s">
        <v>5</v>
      </c>
      <c r="C31" s="46" t="s">
        <v>21</v>
      </c>
      <c r="D31" s="101" t="s">
        <v>22</v>
      </c>
      <c r="E31" s="98" t="s">
        <v>70</v>
      </c>
      <c r="F31" s="91">
        <v>192277.49</v>
      </c>
      <c r="G31" s="92">
        <v>69.069999999999993</v>
      </c>
      <c r="H31" s="93">
        <v>13280606.23</v>
      </c>
      <c r="I31" s="57"/>
      <c r="J31" s="74"/>
      <c r="K31" s="74"/>
      <c r="L31" s="63"/>
      <c r="M31" s="116">
        <f>M30+H31-K31</f>
        <v>13943598.24</v>
      </c>
      <c r="N31" s="10"/>
    </row>
    <row r="32" spans="1:14" ht="45.75" customHeight="1" x14ac:dyDescent="0.25">
      <c r="A32" s="104">
        <v>44926</v>
      </c>
      <c r="B32" s="16" t="s">
        <v>27</v>
      </c>
      <c r="C32" s="77" t="s">
        <v>28</v>
      </c>
      <c r="D32" s="59" t="s">
        <v>15</v>
      </c>
      <c r="E32" s="99" t="s">
        <v>36</v>
      </c>
      <c r="F32" s="90"/>
      <c r="G32" s="89"/>
      <c r="H32" s="79">
        <v>2005871.71</v>
      </c>
      <c r="I32" s="47">
        <v>0</v>
      </c>
      <c r="J32" s="72"/>
      <c r="K32" s="80"/>
      <c r="L32" s="63"/>
      <c r="M32" s="116">
        <f t="shared" ref="M32:M43" si="1">M31+H32-K32</f>
        <v>15949469.949999999</v>
      </c>
      <c r="N32" s="10"/>
    </row>
    <row r="33" spans="1:14" ht="81.75" customHeight="1" x14ac:dyDescent="0.25">
      <c r="A33" s="107">
        <v>44964</v>
      </c>
      <c r="B33" s="44" t="s">
        <v>27</v>
      </c>
      <c r="C33" s="77" t="s">
        <v>38</v>
      </c>
      <c r="D33" s="59" t="s">
        <v>15</v>
      </c>
      <c r="E33" s="100" t="s">
        <v>71</v>
      </c>
      <c r="F33" s="72"/>
      <c r="G33" s="72"/>
      <c r="H33" s="72"/>
      <c r="I33" s="47">
        <v>0</v>
      </c>
      <c r="J33" s="47">
        <v>0</v>
      </c>
      <c r="K33" s="47">
        <v>65087.46</v>
      </c>
      <c r="L33" s="63" t="s">
        <v>42</v>
      </c>
      <c r="M33" s="116">
        <f t="shared" si="1"/>
        <v>15884382.489999998</v>
      </c>
      <c r="N33" s="10"/>
    </row>
    <row r="34" spans="1:14" ht="72.75" customHeight="1" x14ac:dyDescent="0.25">
      <c r="A34" s="107">
        <v>44964</v>
      </c>
      <c r="B34" s="44" t="s">
        <v>27</v>
      </c>
      <c r="C34" s="77" t="s">
        <v>39</v>
      </c>
      <c r="D34" s="59" t="s">
        <v>15</v>
      </c>
      <c r="E34" s="81" t="s">
        <v>72</v>
      </c>
      <c r="F34" s="78"/>
      <c r="G34" s="73"/>
      <c r="H34" s="56"/>
      <c r="I34" s="47">
        <v>0</v>
      </c>
      <c r="J34" s="47">
        <v>0</v>
      </c>
      <c r="K34" s="47">
        <v>60513.86</v>
      </c>
      <c r="L34" s="63" t="s">
        <v>42</v>
      </c>
      <c r="M34" s="116">
        <f t="shared" si="1"/>
        <v>15823868.629999999</v>
      </c>
      <c r="N34" s="10"/>
    </row>
    <row r="35" spans="1:14" ht="75.75" customHeight="1" x14ac:dyDescent="0.25">
      <c r="A35" s="107">
        <v>44973</v>
      </c>
      <c r="B35" s="44" t="s">
        <v>27</v>
      </c>
      <c r="C35" s="77" t="s">
        <v>40</v>
      </c>
      <c r="D35" s="59" t="s">
        <v>15</v>
      </c>
      <c r="E35" s="81" t="s">
        <v>73</v>
      </c>
      <c r="F35" s="78"/>
      <c r="G35" s="73"/>
      <c r="H35" s="56"/>
      <c r="I35" s="47">
        <v>0</v>
      </c>
      <c r="J35" s="47">
        <v>0</v>
      </c>
      <c r="K35" s="47">
        <v>1900</v>
      </c>
      <c r="L35" s="63" t="s">
        <v>32</v>
      </c>
      <c r="M35" s="116">
        <f t="shared" si="1"/>
        <v>15821968.629999999</v>
      </c>
      <c r="N35" s="10"/>
    </row>
    <row r="36" spans="1:14" ht="75.75" customHeight="1" x14ac:dyDescent="0.25">
      <c r="A36" s="107">
        <v>44973</v>
      </c>
      <c r="B36" s="44" t="s">
        <v>27</v>
      </c>
      <c r="C36" s="77" t="s">
        <v>41</v>
      </c>
      <c r="D36" s="59" t="s">
        <v>15</v>
      </c>
      <c r="E36" s="81" t="s">
        <v>74</v>
      </c>
      <c r="F36" s="78"/>
      <c r="G36" s="73"/>
      <c r="H36" s="56"/>
      <c r="I36" s="47">
        <v>0</v>
      </c>
      <c r="J36" s="47">
        <v>0</v>
      </c>
      <c r="K36" s="47">
        <v>1900</v>
      </c>
      <c r="L36" s="63" t="s">
        <v>32</v>
      </c>
      <c r="M36" s="116">
        <f t="shared" si="1"/>
        <v>15820068.629999999</v>
      </c>
      <c r="N36" s="10"/>
    </row>
    <row r="37" spans="1:14" ht="45.75" customHeight="1" x14ac:dyDescent="0.25">
      <c r="A37" s="108">
        <v>44985</v>
      </c>
      <c r="B37" s="16" t="s">
        <v>27</v>
      </c>
      <c r="C37" s="54" t="s">
        <v>25</v>
      </c>
      <c r="D37" s="59" t="s">
        <v>15</v>
      </c>
      <c r="E37" s="81" t="s">
        <v>37</v>
      </c>
      <c r="F37" s="78"/>
      <c r="G37" s="73"/>
      <c r="H37" s="56"/>
      <c r="I37" s="82"/>
      <c r="J37" s="72"/>
      <c r="K37" s="83">
        <v>430.07000000000005</v>
      </c>
      <c r="L37" s="55" t="s">
        <v>29</v>
      </c>
      <c r="M37" s="116">
        <f t="shared" si="1"/>
        <v>15819638.559999999</v>
      </c>
      <c r="N37" s="10"/>
    </row>
    <row r="38" spans="1:14" ht="45.75" customHeight="1" x14ac:dyDescent="0.25">
      <c r="A38" s="105">
        <v>44957</v>
      </c>
      <c r="B38" s="14" t="s">
        <v>24</v>
      </c>
      <c r="C38" s="46" t="s">
        <v>25</v>
      </c>
      <c r="D38" s="59" t="s">
        <v>7</v>
      </c>
      <c r="E38" s="81" t="s">
        <v>37</v>
      </c>
      <c r="F38" s="56"/>
      <c r="G38" s="73"/>
      <c r="H38" s="56"/>
      <c r="I38" s="82"/>
      <c r="J38" s="72"/>
      <c r="K38" s="83">
        <v>20155.699999999997</v>
      </c>
      <c r="L38" s="55" t="s">
        <v>29</v>
      </c>
      <c r="M38" s="116">
        <f t="shared" si="1"/>
        <v>15799482.859999999</v>
      </c>
      <c r="N38" s="10"/>
    </row>
    <row r="39" spans="1:14" ht="45.75" customHeight="1" x14ac:dyDescent="0.25">
      <c r="A39" s="106"/>
      <c r="B39" s="14"/>
      <c r="C39" s="46"/>
      <c r="D39" s="71"/>
      <c r="E39" s="81"/>
      <c r="F39" s="75"/>
      <c r="G39" s="60"/>
      <c r="H39" s="76"/>
      <c r="I39" s="57"/>
      <c r="J39" s="72"/>
      <c r="K39" s="84"/>
      <c r="L39" s="57"/>
      <c r="M39" s="116">
        <f t="shared" si="1"/>
        <v>15799482.859999999</v>
      </c>
      <c r="N39" s="10"/>
    </row>
    <row r="40" spans="1:14" ht="45.75" customHeight="1" x14ac:dyDescent="0.25">
      <c r="A40" s="24"/>
      <c r="B40" s="14"/>
      <c r="C40" s="46"/>
      <c r="D40" s="71"/>
      <c r="E40" s="74"/>
      <c r="F40" s="75"/>
      <c r="G40" s="60"/>
      <c r="H40" s="76"/>
      <c r="I40" s="57"/>
      <c r="J40" s="84"/>
      <c r="K40" s="74"/>
      <c r="L40" s="63"/>
      <c r="M40" s="116">
        <f t="shared" si="1"/>
        <v>15799482.859999999</v>
      </c>
      <c r="N40" s="10"/>
    </row>
    <row r="41" spans="1:14" ht="15.75" x14ac:dyDescent="0.25">
      <c r="A41" s="35"/>
      <c r="B41" s="39"/>
      <c r="C41" s="67"/>
      <c r="D41" s="59"/>
      <c r="E41" s="81"/>
      <c r="F41" s="78"/>
      <c r="G41" s="85"/>
      <c r="H41" s="64"/>
      <c r="I41" s="64"/>
      <c r="J41" s="82"/>
      <c r="K41" s="58"/>
      <c r="L41" s="63"/>
      <c r="M41" s="116">
        <f t="shared" si="1"/>
        <v>15799482.859999999</v>
      </c>
      <c r="N41" s="10"/>
    </row>
    <row r="42" spans="1:14" ht="15.75" x14ac:dyDescent="0.25">
      <c r="C42" s="86"/>
      <c r="D42" s="86"/>
      <c r="E42" s="86"/>
      <c r="F42" s="78"/>
      <c r="G42" s="85"/>
      <c r="H42" s="64"/>
      <c r="I42" s="64"/>
      <c r="J42" s="82"/>
      <c r="K42" s="58"/>
      <c r="L42" s="63"/>
      <c r="M42" s="116">
        <f t="shared" si="1"/>
        <v>15799482.859999999</v>
      </c>
      <c r="N42" s="10"/>
    </row>
    <row r="43" spans="1:14" ht="16.5" thickBot="1" x14ac:dyDescent="0.3">
      <c r="A43" s="35"/>
      <c r="B43" s="39"/>
      <c r="C43" s="67"/>
      <c r="D43" s="59"/>
      <c r="E43" s="81"/>
      <c r="F43" s="78"/>
      <c r="G43" s="85"/>
      <c r="H43" s="64"/>
      <c r="I43" s="64"/>
      <c r="J43" s="82"/>
      <c r="K43" s="58"/>
      <c r="L43" s="63"/>
      <c r="M43" s="116">
        <f t="shared" si="1"/>
        <v>15799482.859999999</v>
      </c>
      <c r="N43" s="10"/>
    </row>
    <row r="44" spans="1:14" ht="15.75" x14ac:dyDescent="0.25">
      <c r="A44" s="26"/>
      <c r="B44" s="27"/>
      <c r="C44" s="27"/>
      <c r="D44" s="111"/>
      <c r="E44" s="111"/>
      <c r="F44" s="111"/>
      <c r="G44" s="111"/>
      <c r="H44" s="112">
        <f>SUM(H13:H43)</f>
        <v>16112378.940000001</v>
      </c>
      <c r="I44" s="112">
        <f>SUM(I13:I43)</f>
        <v>0</v>
      </c>
      <c r="J44" s="113">
        <f>SUM(J13:J43)</f>
        <v>0</v>
      </c>
      <c r="K44" s="114">
        <f>SUM(K13:K43)</f>
        <v>312896.08</v>
      </c>
      <c r="L44" s="111"/>
      <c r="M44" s="115">
        <f>H44+I44-K44</f>
        <v>15799482.860000001</v>
      </c>
    </row>
    <row r="45" spans="1:14" ht="19.5" thickBot="1" x14ac:dyDescent="0.35">
      <c r="A45" s="36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109"/>
    </row>
    <row r="46" spans="1:14" ht="18.75" x14ac:dyDescent="0.3">
      <c r="A46" s="2"/>
      <c r="B46" s="29"/>
      <c r="C46" s="29"/>
      <c r="D46" s="29"/>
      <c r="E46" s="29"/>
      <c r="F46" s="29"/>
      <c r="G46" s="29"/>
      <c r="H46" s="32"/>
      <c r="I46" s="32"/>
      <c r="J46" s="30"/>
      <c r="K46" s="31"/>
      <c r="L46" s="29"/>
      <c r="M46" s="110"/>
    </row>
    <row r="47" spans="1:14" x14ac:dyDescent="0.25">
      <c r="A47" s="2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32">
        <f>M44-M43</f>
        <v>0</v>
      </c>
    </row>
    <row r="48" spans="1:14" x14ac:dyDescent="0.25">
      <c r="A48" s="2"/>
      <c r="B48" s="29"/>
      <c r="C48" s="29" t="s">
        <v>17</v>
      </c>
      <c r="D48" s="29"/>
      <c r="E48" s="29"/>
      <c r="F48" s="29" t="s">
        <v>6</v>
      </c>
      <c r="G48" s="29"/>
      <c r="H48" s="29"/>
      <c r="I48" s="29"/>
      <c r="J48" s="29"/>
      <c r="K48" s="29" t="s">
        <v>16</v>
      </c>
      <c r="L48" s="29"/>
      <c r="M48" s="32"/>
    </row>
    <row r="49" spans="1:13" x14ac:dyDescent="0.25">
      <c r="A49" s="2"/>
      <c r="B49" s="29"/>
      <c r="C49" s="29" t="s">
        <v>18</v>
      </c>
      <c r="D49" s="29"/>
      <c r="E49" s="29"/>
      <c r="F49" s="29" t="s">
        <v>19</v>
      </c>
      <c r="G49" s="29"/>
      <c r="H49" s="29"/>
      <c r="I49" s="29"/>
      <c r="J49" s="29"/>
      <c r="K49" s="29" t="s">
        <v>20</v>
      </c>
      <c r="L49" s="29"/>
      <c r="M49" s="32"/>
    </row>
    <row r="50" spans="1:13" x14ac:dyDescent="0.25">
      <c r="A50" s="2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3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3" spans="1:13" x14ac:dyDescent="0.25">
      <c r="H53" s="38"/>
      <c r="I53" s="38"/>
    </row>
  </sheetData>
  <mergeCells count="3">
    <mergeCell ref="A7:M7"/>
    <mergeCell ref="A8:M8"/>
    <mergeCell ref="A9:M9"/>
  </mergeCells>
  <pageMargins left="0.62992125984251968" right="0.51181102362204722" top="0.27559055118110237" bottom="0.19685039370078741" header="0.31496062992125984" footer="0.31496062992125984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3895-0CB2-48CB-AE6D-149482D3C56C}">
  <dimension ref="D5:J38"/>
  <sheetViews>
    <sheetView topLeftCell="A7" workbookViewId="0">
      <selection activeCell="D11" sqref="D11:D24"/>
    </sheetView>
  </sheetViews>
  <sheetFormatPr baseColWidth="10" defaultRowHeight="15" x14ac:dyDescent="0.25"/>
  <sheetData>
    <row r="5" spans="4:10" x14ac:dyDescent="0.25">
      <c r="D5" t="s">
        <v>31</v>
      </c>
    </row>
    <row r="8" spans="4:10" x14ac:dyDescent="0.25">
      <c r="D8" t="str">
        <f>LOWER(D5)</f>
        <v>pago ncf: b1500000336, por impresion de manuales de multiplicadores/as e instructores del 1er. y 2do. ciclo del proyecto prevencion de embarazos en adolescentes y fortalecimiento de la salud integral de adolescentes en republica dominicana (fase iii).</v>
      </c>
    </row>
    <row r="11" spans="4:10" x14ac:dyDescent="0.25">
      <c r="D11" s="48">
        <v>44959</v>
      </c>
      <c r="E11" s="51" t="s">
        <v>43</v>
      </c>
      <c r="I11" s="50">
        <v>31973.65</v>
      </c>
      <c r="J11" t="s">
        <v>62</v>
      </c>
    </row>
    <row r="12" spans="4:10" x14ac:dyDescent="0.25">
      <c r="D12" s="48">
        <v>44988</v>
      </c>
      <c r="E12" t="s">
        <v>44</v>
      </c>
      <c r="I12" s="50">
        <v>8745.01</v>
      </c>
      <c r="J12" t="s">
        <v>44</v>
      </c>
    </row>
    <row r="13" spans="4:10" x14ac:dyDescent="0.25">
      <c r="D13" s="48">
        <v>44960</v>
      </c>
      <c r="E13" t="s">
        <v>45</v>
      </c>
      <c r="F13">
        <v>296</v>
      </c>
      <c r="I13" s="49">
        <v>18153.45</v>
      </c>
      <c r="J13" t="s">
        <v>57</v>
      </c>
    </row>
    <row r="14" spans="4:10" x14ac:dyDescent="0.25">
      <c r="D14" s="48">
        <v>44960</v>
      </c>
      <c r="E14" t="s">
        <v>46</v>
      </c>
      <c r="F14">
        <v>297</v>
      </c>
      <c r="I14" s="49">
        <v>0</v>
      </c>
    </row>
    <row r="15" spans="4:10" x14ac:dyDescent="0.25">
      <c r="D15" s="48">
        <v>44960</v>
      </c>
      <c r="E15" t="s">
        <v>45</v>
      </c>
      <c r="F15">
        <v>298</v>
      </c>
      <c r="I15" s="49">
        <v>22789.98</v>
      </c>
      <c r="J15" t="s">
        <v>58</v>
      </c>
    </row>
    <row r="16" spans="4:10" x14ac:dyDescent="0.25">
      <c r="D16" s="48">
        <v>44960</v>
      </c>
      <c r="E16" t="s">
        <v>45</v>
      </c>
      <c r="F16">
        <v>299</v>
      </c>
      <c r="I16" s="49">
        <v>4788.1400000000003</v>
      </c>
      <c r="J16" t="s">
        <v>59</v>
      </c>
    </row>
    <row r="17" spans="4:10" x14ac:dyDescent="0.25">
      <c r="D17" s="48">
        <v>44960</v>
      </c>
      <c r="E17" t="s">
        <v>45</v>
      </c>
      <c r="F17">
        <v>300</v>
      </c>
      <c r="I17" s="49">
        <v>19417.32</v>
      </c>
      <c r="J17" t="s">
        <v>54</v>
      </c>
    </row>
    <row r="18" spans="4:10" x14ac:dyDescent="0.25">
      <c r="D18" s="48">
        <v>44960</v>
      </c>
      <c r="E18" t="s">
        <v>45</v>
      </c>
      <c r="F18">
        <v>301</v>
      </c>
      <c r="I18" s="49">
        <v>4788.1400000000003</v>
      </c>
      <c r="J18" t="s">
        <v>61</v>
      </c>
    </row>
    <row r="19" spans="4:10" x14ac:dyDescent="0.25">
      <c r="D19" s="48">
        <v>44964</v>
      </c>
      <c r="E19" t="s">
        <v>47</v>
      </c>
      <c r="F19">
        <v>302</v>
      </c>
      <c r="I19" s="49">
        <v>52.97</v>
      </c>
      <c r="J19" t="s">
        <v>53</v>
      </c>
    </row>
    <row r="20" spans="4:10" x14ac:dyDescent="0.25">
      <c r="D20" s="48">
        <v>44965</v>
      </c>
      <c r="E20" t="s">
        <v>48</v>
      </c>
      <c r="I20" s="50">
        <v>20656.32</v>
      </c>
      <c r="J20" t="s">
        <v>63</v>
      </c>
    </row>
    <row r="21" spans="4:10" x14ac:dyDescent="0.25">
      <c r="D21" s="48">
        <v>44970</v>
      </c>
      <c r="E21" t="s">
        <v>45</v>
      </c>
      <c r="F21">
        <v>303</v>
      </c>
      <c r="I21" s="49">
        <v>19417.330000000002</v>
      </c>
      <c r="J21" t="s">
        <v>60</v>
      </c>
    </row>
    <row r="22" spans="4:10" x14ac:dyDescent="0.25">
      <c r="D22" s="48">
        <v>44972</v>
      </c>
      <c r="E22" t="s">
        <v>49</v>
      </c>
      <c r="I22" s="50">
        <v>517</v>
      </c>
      <c r="J22" t="str">
        <f>LOWER(J23)</f>
        <v>pago nominas retroactivas del mes de noviembre 2022. pago por trnsferencia</v>
      </c>
    </row>
    <row r="23" spans="4:10" x14ac:dyDescent="0.25">
      <c r="D23" s="48">
        <v>44985</v>
      </c>
      <c r="E23" t="s">
        <v>50</v>
      </c>
      <c r="F23" t="s">
        <v>51</v>
      </c>
      <c r="I23" s="50">
        <v>5514.67</v>
      </c>
      <c r="J23" t="s">
        <v>55</v>
      </c>
    </row>
    <row r="24" spans="4:10" x14ac:dyDescent="0.25">
      <c r="D24" s="48">
        <v>44985</v>
      </c>
      <c r="E24" t="s">
        <v>52</v>
      </c>
      <c r="I24" s="50">
        <v>6095.01</v>
      </c>
      <c r="J24" t="s">
        <v>56</v>
      </c>
    </row>
    <row r="25" spans="4:10" x14ac:dyDescent="0.25">
      <c r="D25" s="48"/>
    </row>
    <row r="27" spans="4:10" x14ac:dyDescent="0.25">
      <c r="D27" t="str">
        <f>LOWER(J11)</f>
        <v xml:space="preserve">pago diferencia facturas tss de nominas retroactivas de la sra. yuberka gomez, correspondiente al periodo de abril 2021 hasta mayo 2022. </v>
      </c>
    </row>
    <row r="28" spans="4:10" x14ac:dyDescent="0.25">
      <c r="D28" t="str">
        <f>LOWER(J12)</f>
        <v>pago adicional registro de diana perez y ana sanchez, enero 2023</v>
      </c>
    </row>
    <row r="29" spans="4:10" x14ac:dyDescent="0.25">
      <c r="D29" t="str">
        <f>LOWER(J13)</f>
        <v>pago ncf: b1500001682, por deducible del reclamo-382135, correspondiente a la jeepeta kia, sorento, 2018, placa eg02637, asignada a la viceministra tecnica de planificacion y desarrollo.</v>
      </c>
    </row>
    <row r="30" spans="4:10" x14ac:dyDescent="0.25">
      <c r="D30" t="str">
        <f>LOWER(J15)</f>
        <v>pago ncf: b1500001724, por deducible del reclamo-414868, correspondiente al minibus hyundai, h-1, año 2019, placa ei01242, asignada a la division de transportacion.</v>
      </c>
    </row>
    <row r="31" spans="4:10" x14ac:dyDescent="0.25">
      <c r="D31" t="str">
        <f>LOWER(J16)</f>
        <v>pago ncf: b1500001746, por deducible del reclamo-419664, correspondiente a la camioneta ford, ranger, 2011, placa el03337, asignada al director juridico de este ministerio.</v>
      </c>
    </row>
    <row r="32" spans="4:10" x14ac:dyDescent="0.25">
      <c r="D32" t="str">
        <f>LOWER(J17)</f>
        <v>pago ncf: b1500001722, por deducible del reclamo-395385, correspondiente a la camioneta chevrolet, colorado, 2019, placa el09073, asignada al departamento de prevencion a la violencia contra la mujer e intrafamiliar.</v>
      </c>
    </row>
    <row r="33" spans="4:4" x14ac:dyDescent="0.25">
      <c r="D33" t="str">
        <f>LOWER(J18)</f>
        <v>pago ncf: b1500001748, por deducible del reclamo-409354, correspondiente a camioneta ford, ranger, 2011, placa el03338, asignada a la division de transportacion.</v>
      </c>
    </row>
    <row r="34" spans="4:4" x14ac:dyDescent="0.25">
      <c r="D34" t="str">
        <f>LOWER(J19)</f>
        <v>pago retenciones impuestos del 5% a suplidores del estado, correspondiente al mes de diciembre2022.</v>
      </c>
    </row>
    <row r="35" spans="4:4" x14ac:dyDescent="0.25">
      <c r="D35" t="str">
        <f>LOWER(J20)</f>
        <v>pago adicional por registro de la sra. diana michelle perez flaquer, correspondiente a noviembre y diciembre  2023.  pago por transferencia.</v>
      </c>
    </row>
    <row r="36" spans="4:4" x14ac:dyDescent="0.25">
      <c r="D36" t="str">
        <f>LOWER(J21)</f>
        <v>pago ncf: b1500001747, por deducible del reclamo-419667, correspondiente a camioneta chevrolet, colorado, 2019, placa el09074, asignada a la opm de san pedro de macoris.</v>
      </c>
    </row>
    <row r="37" spans="4:4" x14ac:dyDescent="0.25">
      <c r="D37" t="str">
        <f>LOWER(J22)</f>
        <v>pago nominas retroactivas del mes de noviembre 2022. pago por trnsferencia</v>
      </c>
    </row>
    <row r="38" spans="4:4" x14ac:dyDescent="0.25">
      <c r="D38" t="str">
        <f>LOWER(J24)</f>
        <v>pago adicional por registro de la sra. diana michelle perez flaquer, correspondiente a febrero 2023.  pago por transferencia.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0C58961295EC479880CE849C4524C8" ma:contentTypeVersion="10" ma:contentTypeDescription="Crear nuevo documento." ma:contentTypeScope="" ma:versionID="c808faa4960236352fbe0083d70048d0">
  <xsd:schema xmlns:xsd="http://www.w3.org/2001/XMLSchema" xmlns:xs="http://www.w3.org/2001/XMLSchema" xmlns:p="http://schemas.microsoft.com/office/2006/metadata/properties" xmlns:ns3="718184e8-f819-41aa-a9f7-6e228bc2f040" targetNamespace="http://schemas.microsoft.com/office/2006/metadata/properties" ma:root="true" ma:fieldsID="a58c4d9b6a097680bf649723e3b5f55a" ns3:_="">
    <xsd:import namespace="718184e8-f819-41aa-a9f7-6e228bc2f04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184e8-f819-41aa-a9f7-6e228bc2f0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13E97F-DE80-4B62-909C-2823A97F1D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26E7AD-3333-4BD7-9092-D7924259B3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8184e8-f819-41aa-a9f7-6e228bc2f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9383BD-3C37-4805-9692-D5B2641F777A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718184e8-f819-41aa-a9f7-6e228bc2f040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enero feb2022</vt:lpstr>
      <vt:lpstr>Hoja1</vt:lpstr>
      <vt:lpstr>'enero feb2022'!Área_de_impresión</vt:lpstr>
      <vt:lpstr>'enero feb2022'!Títulos_a_imprimir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cp:lastPrinted>2023-03-13T21:22:24Z</cp:lastPrinted>
  <dcterms:created xsi:type="dcterms:W3CDTF">2018-10-19T15:39:09Z</dcterms:created>
  <dcterms:modified xsi:type="dcterms:W3CDTF">2023-03-13T21:58:42Z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0x010100550C58961295EC479880CE849C4524C8</vt:lpwstr>
  </property>
</Properties>
</file>